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8465" windowHeight="99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I41" i="1"/>
  <c r="H41"/>
  <c r="F41"/>
  <c r="I40"/>
  <c r="H40"/>
  <c r="F40"/>
  <c r="I39"/>
  <c r="H39"/>
  <c r="F39"/>
  <c r="I38"/>
  <c r="H38"/>
  <c r="F38"/>
  <c r="I37"/>
  <c r="H37"/>
  <c r="F37"/>
  <c r="I36"/>
  <c r="H36"/>
  <c r="F36"/>
  <c r="I35"/>
  <c r="H35"/>
  <c r="F35"/>
  <c r="I34"/>
  <c r="H34"/>
  <c r="F34"/>
  <c r="I33"/>
  <c r="H33"/>
  <c r="F33"/>
  <c r="I32"/>
  <c r="H32"/>
  <c r="F32"/>
  <c r="I31"/>
  <c r="H31"/>
  <c r="F31"/>
  <c r="I30"/>
  <c r="H30"/>
  <c r="F30"/>
  <c r="I29"/>
  <c r="H29"/>
  <c r="F29"/>
  <c r="I28"/>
  <c r="H28"/>
  <c r="F28"/>
  <c r="I27"/>
  <c r="H27"/>
  <c r="F27"/>
  <c r="I26"/>
  <c r="H26"/>
  <c r="F26"/>
  <c r="I25"/>
  <c r="H25"/>
  <c r="F25"/>
  <c r="I24"/>
  <c r="H24"/>
  <c r="F24"/>
  <c r="I23"/>
  <c r="H23"/>
  <c r="F23"/>
  <c r="I22"/>
  <c r="H22"/>
  <c r="F22"/>
  <c r="I21"/>
  <c r="H21"/>
  <c r="F21"/>
  <c r="I20"/>
  <c r="H20"/>
  <c r="F20"/>
  <c r="I19"/>
  <c r="H19"/>
  <c r="F19"/>
  <c r="I18"/>
  <c r="H18"/>
  <c r="F18"/>
  <c r="I17"/>
  <c r="F17"/>
  <c r="I16"/>
  <c r="H16"/>
  <c r="F16"/>
  <c r="I15"/>
  <c r="H15"/>
  <c r="F15"/>
  <c r="I14"/>
  <c r="H14"/>
  <c r="F14"/>
  <c r="I13"/>
  <c r="H13"/>
  <c r="F13"/>
  <c r="I12"/>
  <c r="H12"/>
  <c r="F12"/>
  <c r="I11"/>
  <c r="H11"/>
  <c r="F11"/>
  <c r="I10"/>
  <c r="H10"/>
  <c r="F10"/>
  <c r="I9"/>
  <c r="H9"/>
  <c r="F9"/>
  <c r="I8"/>
  <c r="H8"/>
  <c r="F8"/>
  <c r="I7"/>
  <c r="H7"/>
  <c r="F7"/>
  <c r="I6"/>
  <c r="F6"/>
  <c r="I5"/>
  <c r="H5"/>
  <c r="F5"/>
</calcChain>
</file>

<file path=xl/sharedStrings.xml><?xml version="1.0" encoding="utf-8"?>
<sst xmlns="http://schemas.openxmlformats.org/spreadsheetml/2006/main" count="88" uniqueCount="54">
  <si>
    <t>附表汇总：</t>
  </si>
  <si>
    <t>深圳市疾病应急救助基金审核汇总表（2017上半年）</t>
  </si>
  <si>
    <t>序号</t>
  </si>
  <si>
    <t>辖区</t>
  </si>
  <si>
    <t>申报单位名称</t>
  </si>
  <si>
    <t>申报情况</t>
  </si>
  <si>
    <t>审定情况</t>
  </si>
  <si>
    <t>申报期间</t>
  </si>
  <si>
    <t>审核数量（例）</t>
  </si>
  <si>
    <t>申报金额</t>
  </si>
  <si>
    <t>通过数量（例）</t>
  </si>
  <si>
    <t>审核减少</t>
  </si>
  <si>
    <t>审定金额</t>
  </si>
  <si>
    <t>通过率(%)</t>
  </si>
  <si>
    <t>通过救助金额占比(%)</t>
  </si>
  <si>
    <t>市属</t>
  </si>
  <si>
    <t>深圳市儿童医院</t>
  </si>
  <si>
    <t>2017年1-6月</t>
  </si>
  <si>
    <t>深圳市康宁医院</t>
  </si>
  <si>
    <t>深圳市孙逸仙心血管医院</t>
  </si>
  <si>
    <t>香港大学深圳医院</t>
  </si>
  <si>
    <t>深圳市第二人民医院</t>
  </si>
  <si>
    <t>小  计</t>
  </si>
  <si>
    <t>罗湖区</t>
  </si>
  <si>
    <t>深圳市罗湖区人民医院</t>
  </si>
  <si>
    <t>深圳市罗湖区中医院</t>
  </si>
  <si>
    <t>宝安区</t>
  </si>
  <si>
    <t>深圳市宝安区中心医院</t>
  </si>
  <si>
    <t>深圳市宝安区中医院</t>
  </si>
  <si>
    <t>深圳市宝安区福永人民医院</t>
  </si>
  <si>
    <t>深圳市宝安区石岩人民医院</t>
  </si>
  <si>
    <t>深圳市宝安区松岗人民医院</t>
  </si>
  <si>
    <t>龙岗区</t>
  </si>
  <si>
    <t>深圳市龙岗区人民医院</t>
  </si>
  <si>
    <t>深圳市龙岗区中医院</t>
  </si>
  <si>
    <t>深圳市龙岗中心医院</t>
  </si>
  <si>
    <t>深圳市龙岗区第二人民医院</t>
  </si>
  <si>
    <t>深圳市龙岗区第三人民医院</t>
  </si>
  <si>
    <t>深圳市龙岗区第四人民医院</t>
  </si>
  <si>
    <t>深圳市龙岗区第五人民医院</t>
  </si>
  <si>
    <t>盐田区</t>
  </si>
  <si>
    <t>深圳市盐田区人民医院</t>
  </si>
  <si>
    <t>大鹏新区</t>
  </si>
  <si>
    <t>深圳市大鹏新区葵涌人民医院</t>
  </si>
  <si>
    <t>民营</t>
  </si>
  <si>
    <t>深圳流花医院</t>
  </si>
  <si>
    <t>深圳宝田医院</t>
  </si>
  <si>
    <t>深圳恒生医院</t>
  </si>
  <si>
    <t>深圳健安医院</t>
  </si>
  <si>
    <t>深圳龙安医院</t>
  </si>
  <si>
    <t>深圳龙翔医院</t>
  </si>
  <si>
    <t>深圳万丰医院</t>
  </si>
  <si>
    <t>深圳罗岗医院</t>
  </si>
  <si>
    <t>合  计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</si>
</sst>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8" formatCode="#,##0.00_ "/>
  </numFmts>
  <fonts count="14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8"/>
      <name val="仿宋"/>
      <family val="3"/>
      <charset val="134"/>
    </font>
    <font>
      <sz val="8"/>
      <color theme="1"/>
      <name val="宋体"/>
      <family val="3"/>
      <charset val="134"/>
      <scheme val="minor"/>
    </font>
    <font>
      <sz val="9"/>
      <name val="仿宋"/>
      <family val="3"/>
      <charset val="134"/>
    </font>
    <font>
      <b/>
      <sz val="8"/>
      <name val="仿宋"/>
      <family val="3"/>
      <charset val="134"/>
    </font>
    <font>
      <b/>
      <sz val="9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仿宋_GB2312"/>
      <charset val="134"/>
    </font>
    <font>
      <i/>
      <sz val="8"/>
      <name val="仿宋"/>
      <family val="3"/>
      <charset val="134"/>
    </font>
    <font>
      <b/>
      <i/>
      <sz val="8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3" fontId="3" fillId="0" borderId="6" xfId="1" applyFont="1" applyFill="1" applyBorder="1" applyAlignment="1">
      <alignment horizontal="center" vertical="center"/>
    </xf>
    <xf numFmtId="43" fontId="3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78" fontId="6" fillId="0" borderId="6" xfId="1" applyNumberFormat="1" applyFont="1" applyFill="1" applyBorder="1" applyAlignment="1">
      <alignment horizontal="center" vertical="center"/>
    </xf>
    <xf numFmtId="43" fontId="6" fillId="0" borderId="6" xfId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3" fontId="1" fillId="0" borderId="0" xfId="1" applyFont="1" applyFill="1" applyAlignment="1">
      <alignment vertical="center"/>
    </xf>
    <xf numFmtId="0" fontId="9" fillId="0" borderId="0" xfId="0" applyNumberFormat="1" applyFont="1" applyFill="1" applyAlignment="1">
      <alignment horizontal="center" vertical="center"/>
    </xf>
    <xf numFmtId="43" fontId="3" fillId="0" borderId="6" xfId="1" applyFont="1" applyFill="1" applyBorder="1" applyAlignment="1">
      <alignment horizontal="center" vertical="center" wrapText="1"/>
    </xf>
    <xf numFmtId="43" fontId="3" fillId="0" borderId="6" xfId="1" applyFont="1" applyFill="1" applyBorder="1" applyAlignment="1">
      <alignment horizontal="center" vertical="center"/>
    </xf>
    <xf numFmtId="43" fontId="3" fillId="0" borderId="6" xfId="1" applyFont="1" applyFill="1" applyBorder="1" applyAlignment="1">
      <alignment vertical="center"/>
    </xf>
    <xf numFmtId="178" fontId="6" fillId="0" borderId="6" xfId="1" applyNumberFormat="1" applyFont="1" applyFill="1" applyBorder="1" applyAlignment="1">
      <alignment horizontal="center" vertical="center"/>
    </xf>
    <xf numFmtId="43" fontId="6" fillId="0" borderId="6" xfId="1" applyFont="1" applyFill="1" applyBorder="1" applyAlignment="1">
      <alignment vertical="center"/>
    </xf>
    <xf numFmtId="43" fontId="6" fillId="0" borderId="6" xfId="1" applyFont="1" applyFill="1" applyBorder="1" applyAlignment="1">
      <alignment horizontal="center" vertical="center"/>
    </xf>
    <xf numFmtId="43" fontId="10" fillId="0" borderId="6" xfId="1" applyFont="1" applyFill="1" applyBorder="1" applyAlignment="1">
      <alignment vertical="center"/>
    </xf>
    <xf numFmtId="43" fontId="11" fillId="0" borderId="6" xfId="1" applyFont="1" applyFill="1" applyBorder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&#24212;&#24613;&#25937;&#21161;&#22522;&#37329;&#23457;&#35745;&#38468;&#34920;&#65288;1-6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数汇总"/>
      <sheetName val="17"/>
      <sheetName val="汇总表 (定)"/>
      <sheetName val="汇总表"/>
      <sheetName val="市属-深圳市儿童医院（一）"/>
      <sheetName val="市属-康宁医院(二）"/>
      <sheetName val="深圳市孙逸仙心血管医院(三）"/>
      <sheetName val="香港大学深圳医院（四)   "/>
      <sheetName val="深圳市第二人民医院（五)   "/>
      <sheetName val="深圳市罗湖区人民医院（六 )    "/>
      <sheetName val="深圳市罗湖区中医院（七）   "/>
      <sheetName val="宝安区-宝安区中心医院（八)  "/>
      <sheetName val="宝安区-深圳宝安区中医院（九）"/>
      <sheetName val="深圳市宝安区福永人民医院（十）"/>
      <sheetName val="深圳市宝安区石岩人民医院（十一  )  "/>
      <sheetName val="深圳市宝安区松岗人民医院（十二）"/>
      <sheetName val="深圳市龙岗区人民医院（十三  )  "/>
      <sheetName val="深圳市龙岗区中医院（十四  ) "/>
      <sheetName val="深圳市龙岗中心医院（十五  ) "/>
      <sheetName val="深圳市龙岗区第二人民医院（十六  ) "/>
      <sheetName val="深圳市龙岗区第三人民医院（十七 )  "/>
      <sheetName val="深圳市龙岗区第四人民医院（十八 )  "/>
      <sheetName val="深圳市龙岗区第五人民医院（十九 )  "/>
      <sheetName val="盐田区-深圳市盐田区人民医院（二十）"/>
      <sheetName val="大鹏新区葵涌人民医院（二十一）"/>
      <sheetName val="深圳流花医院（二十二  ) "/>
      <sheetName val="深圳宝田医院（二十三  )"/>
      <sheetName val="深圳恒生医院（二十四）"/>
      <sheetName val="深圳健安医院（二十五  ) "/>
      <sheetName val="深圳龙安医院（二十六  ) "/>
      <sheetName val="深圳龙翔医院（二十七  )  "/>
      <sheetName val="深圳万丰医院（二十八）"/>
      <sheetName val="深圳罗岗医院（二十九  )  "/>
    </sheetNames>
    <sheetDataSet>
      <sheetData sheetId="0"/>
      <sheetData sheetId="1"/>
      <sheetData sheetId="2"/>
      <sheetData sheetId="3"/>
      <sheetData sheetId="4">
        <row r="14">
          <cell r="E14">
            <v>310903.12</v>
          </cell>
          <cell r="H14">
            <v>60070.239999999998</v>
          </cell>
        </row>
      </sheetData>
      <sheetData sheetId="5">
        <row r="10">
          <cell r="E10">
            <v>20370.12</v>
          </cell>
        </row>
      </sheetData>
      <sheetData sheetId="6">
        <row r="10">
          <cell r="E10">
            <v>93003.73</v>
          </cell>
          <cell r="H10">
            <v>18962.740000000002</v>
          </cell>
        </row>
      </sheetData>
      <sheetData sheetId="7">
        <row r="20">
          <cell r="E20">
            <v>376961.89</v>
          </cell>
          <cell r="H20">
            <v>328908.26</v>
          </cell>
        </row>
      </sheetData>
      <sheetData sheetId="8">
        <row r="24">
          <cell r="E24">
            <v>373489.01</v>
          </cell>
          <cell r="H24">
            <v>181283.7</v>
          </cell>
        </row>
      </sheetData>
      <sheetData sheetId="9">
        <row r="48">
          <cell r="E48">
            <v>1175338.55</v>
          </cell>
          <cell r="H48">
            <v>627403.72</v>
          </cell>
        </row>
      </sheetData>
      <sheetData sheetId="10">
        <row r="14">
          <cell r="E14">
            <v>4658.3599999999997</v>
          </cell>
          <cell r="H14">
            <v>594.08000000000004</v>
          </cell>
        </row>
      </sheetData>
      <sheetData sheetId="11">
        <row r="14">
          <cell r="E14">
            <v>962351.76</v>
          </cell>
          <cell r="H14">
            <v>512214.21</v>
          </cell>
        </row>
      </sheetData>
      <sheetData sheetId="12">
        <row r="8">
          <cell r="E8">
            <v>7620.09</v>
          </cell>
          <cell r="H8">
            <v>0</v>
          </cell>
        </row>
      </sheetData>
      <sheetData sheetId="13">
        <row r="16">
          <cell r="E16">
            <v>470159.19</v>
          </cell>
          <cell r="H16">
            <v>75272.179999999993</v>
          </cell>
        </row>
      </sheetData>
      <sheetData sheetId="14">
        <row r="10">
          <cell r="E10">
            <v>119978.13</v>
          </cell>
        </row>
      </sheetData>
      <sheetData sheetId="15">
        <row r="22">
          <cell r="E22">
            <v>420755.58</v>
          </cell>
          <cell r="H22">
            <v>173215.35</v>
          </cell>
        </row>
      </sheetData>
      <sheetData sheetId="16">
        <row r="17">
          <cell r="E17">
            <v>184634.75</v>
          </cell>
          <cell r="H17">
            <v>8900.32</v>
          </cell>
        </row>
      </sheetData>
      <sheetData sheetId="17">
        <row r="11">
          <cell r="E11">
            <v>15817.4</v>
          </cell>
          <cell r="H11">
            <v>0</v>
          </cell>
        </row>
      </sheetData>
      <sheetData sheetId="18">
        <row r="23">
          <cell r="E23">
            <v>190281.16</v>
          </cell>
          <cell r="H23">
            <v>4073.75</v>
          </cell>
        </row>
      </sheetData>
      <sheetData sheetId="19">
        <row r="31">
          <cell r="E31">
            <v>74840.800000000003</v>
          </cell>
          <cell r="H31">
            <v>25609.15</v>
          </cell>
        </row>
      </sheetData>
      <sheetData sheetId="20">
        <row r="24">
          <cell r="E24">
            <v>23392.99</v>
          </cell>
          <cell r="H24">
            <v>0</v>
          </cell>
        </row>
      </sheetData>
      <sheetData sheetId="21">
        <row r="10">
          <cell r="E10">
            <v>5243.84</v>
          </cell>
          <cell r="H10">
            <v>0</v>
          </cell>
        </row>
      </sheetData>
      <sheetData sheetId="22">
        <row r="31">
          <cell r="E31">
            <v>34542.400000000001</v>
          </cell>
          <cell r="H31">
            <v>0</v>
          </cell>
        </row>
      </sheetData>
      <sheetData sheetId="23">
        <row r="10">
          <cell r="E10">
            <v>512481.15</v>
          </cell>
          <cell r="H10">
            <v>271422.27</v>
          </cell>
        </row>
      </sheetData>
      <sheetData sheetId="24">
        <row r="7">
          <cell r="E7">
            <v>51915.199999999997</v>
          </cell>
          <cell r="H7">
            <v>51915.199999999997</v>
          </cell>
        </row>
      </sheetData>
      <sheetData sheetId="25">
        <row r="10">
          <cell r="E10">
            <v>2429.6999999999998</v>
          </cell>
          <cell r="H10">
            <v>0</v>
          </cell>
        </row>
      </sheetData>
      <sheetData sheetId="26">
        <row r="10">
          <cell r="E10">
            <v>4564.2299999999996</v>
          </cell>
          <cell r="H10">
            <v>2124.5</v>
          </cell>
        </row>
      </sheetData>
      <sheetData sheetId="27">
        <row r="43">
          <cell r="E43">
            <v>346807.28</v>
          </cell>
          <cell r="H43">
            <v>154586</v>
          </cell>
        </row>
      </sheetData>
      <sheetData sheetId="28">
        <row r="10">
          <cell r="E10">
            <v>19288.32</v>
          </cell>
          <cell r="H10">
            <v>0</v>
          </cell>
        </row>
      </sheetData>
      <sheetData sheetId="29">
        <row r="12">
          <cell r="E12">
            <v>4822.92</v>
          </cell>
          <cell r="H12">
            <v>1814.07</v>
          </cell>
        </row>
      </sheetData>
      <sheetData sheetId="30">
        <row r="12">
          <cell r="E12">
            <v>5226.55</v>
          </cell>
          <cell r="H12">
            <v>5226.55</v>
          </cell>
        </row>
      </sheetData>
      <sheetData sheetId="31">
        <row r="10">
          <cell r="E10">
            <v>4819.91</v>
          </cell>
          <cell r="H10">
            <v>1785</v>
          </cell>
        </row>
      </sheetData>
      <sheetData sheetId="32">
        <row r="12">
          <cell r="E12">
            <v>28265.81</v>
          </cell>
          <cell r="H12">
            <v>28265.81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A2" sqref="A2:K2"/>
    </sheetView>
  </sheetViews>
  <sheetFormatPr defaultColWidth="9" defaultRowHeight="13.5"/>
  <cols>
    <col min="2" max="2" width="6.5" customWidth="1"/>
    <col min="3" max="3" width="20.75" customWidth="1"/>
    <col min="5" max="6" width="13.125" customWidth="1"/>
    <col min="7" max="7" width="12.625" customWidth="1"/>
    <col min="8" max="8" width="15.125" customWidth="1"/>
    <col min="9" max="9" width="14.25" style="1" customWidth="1"/>
    <col min="11" max="11" width="17.5" customWidth="1"/>
  </cols>
  <sheetData>
    <row r="1" spans="1:11" ht="14.25">
      <c r="A1" s="2" t="s">
        <v>0</v>
      </c>
      <c r="B1" s="2"/>
      <c r="C1" s="3"/>
      <c r="D1" s="4"/>
      <c r="E1" s="4"/>
      <c r="F1" s="5"/>
      <c r="G1" s="4"/>
      <c r="H1" s="5"/>
      <c r="I1" s="26"/>
      <c r="J1" s="27"/>
      <c r="K1" s="27"/>
    </row>
    <row r="2" spans="1:11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>
      <c r="A3" s="46" t="s">
        <v>2</v>
      </c>
      <c r="B3" s="46" t="s">
        <v>3</v>
      </c>
      <c r="C3" s="49" t="s">
        <v>4</v>
      </c>
      <c r="D3" s="37" t="s">
        <v>5</v>
      </c>
      <c r="E3" s="38"/>
      <c r="F3" s="39"/>
      <c r="G3" s="7"/>
      <c r="H3" s="40" t="s">
        <v>6</v>
      </c>
      <c r="I3" s="41"/>
      <c r="J3" s="41"/>
      <c r="K3" s="42"/>
    </row>
    <row r="4" spans="1:11">
      <c r="A4" s="47"/>
      <c r="B4" s="48"/>
      <c r="C4" s="48"/>
      <c r="D4" s="8" t="s">
        <v>7</v>
      </c>
      <c r="E4" s="8" t="s">
        <v>8</v>
      </c>
      <c r="F4" s="9" t="s">
        <v>9</v>
      </c>
      <c r="G4" s="8" t="s">
        <v>10</v>
      </c>
      <c r="H4" s="10" t="s">
        <v>11</v>
      </c>
      <c r="I4" s="28" t="s">
        <v>12</v>
      </c>
      <c r="J4" s="10" t="s">
        <v>13</v>
      </c>
      <c r="K4" s="9" t="s">
        <v>14</v>
      </c>
    </row>
    <row r="5" spans="1:11">
      <c r="A5" s="8">
        <v>1</v>
      </c>
      <c r="B5" s="49" t="s">
        <v>15</v>
      </c>
      <c r="C5" s="8" t="s">
        <v>16</v>
      </c>
      <c r="D5" s="11" t="s">
        <v>17</v>
      </c>
      <c r="E5" s="11">
        <v>8</v>
      </c>
      <c r="F5" s="9">
        <f>'[1]市属-深圳市儿童医院（一）'!E14</f>
        <v>310903.12</v>
      </c>
      <c r="G5" s="11">
        <v>7</v>
      </c>
      <c r="H5" s="10">
        <f>'[1]市属-深圳市儿童医院（一）'!H14</f>
        <v>60070.239999999998</v>
      </c>
      <c r="I5" s="29">
        <f t="shared" ref="I5:I9" si="0">F5-H5</f>
        <v>250832.88</v>
      </c>
      <c r="J5" s="30">
        <v>87.5</v>
      </c>
      <c r="K5" s="30">
        <v>80.680000000000007</v>
      </c>
    </row>
    <row r="6" spans="1:11">
      <c r="A6" s="8">
        <v>2</v>
      </c>
      <c r="B6" s="50"/>
      <c r="C6" s="8" t="s">
        <v>18</v>
      </c>
      <c r="D6" s="11" t="s">
        <v>17</v>
      </c>
      <c r="E6" s="11">
        <v>2</v>
      </c>
      <c r="F6" s="9">
        <f>'[1]市属-康宁医院(二）'!E10</f>
        <v>20370.12</v>
      </c>
      <c r="G6" s="11">
        <v>2</v>
      </c>
      <c r="H6" s="9">
        <v>0</v>
      </c>
      <c r="I6" s="29">
        <f t="shared" si="0"/>
        <v>20370.12</v>
      </c>
      <c r="J6" s="30">
        <v>100</v>
      </c>
      <c r="K6" s="30">
        <v>100</v>
      </c>
    </row>
    <row r="7" spans="1:11">
      <c r="A7" s="8">
        <v>3</v>
      </c>
      <c r="B7" s="51"/>
      <c r="C7" s="8" t="s">
        <v>19</v>
      </c>
      <c r="D7" s="11" t="s">
        <v>17</v>
      </c>
      <c r="E7" s="11">
        <v>2</v>
      </c>
      <c r="F7" s="9">
        <f>'[1]深圳市孙逸仙心血管医院(三）'!E10</f>
        <v>93003.73</v>
      </c>
      <c r="G7" s="11">
        <v>2</v>
      </c>
      <c r="H7" s="9">
        <f>'[1]深圳市孙逸仙心血管医院(三）'!H10</f>
        <v>18962.740000000002</v>
      </c>
      <c r="I7" s="29">
        <f t="shared" si="0"/>
        <v>74040.990000000005</v>
      </c>
      <c r="J7" s="30">
        <v>100</v>
      </c>
      <c r="K7" s="30">
        <v>79.61</v>
      </c>
    </row>
    <row r="8" spans="1:11">
      <c r="A8" s="8">
        <v>4</v>
      </c>
      <c r="B8" s="50"/>
      <c r="C8" s="8" t="s">
        <v>20</v>
      </c>
      <c r="D8" s="11" t="s">
        <v>17</v>
      </c>
      <c r="E8" s="11">
        <v>14</v>
      </c>
      <c r="F8" s="9">
        <f>'[1]香港大学深圳医院（四)   '!E20</f>
        <v>376961.89</v>
      </c>
      <c r="G8" s="11">
        <v>9</v>
      </c>
      <c r="H8" s="9">
        <f>'[1]香港大学深圳医院（四)   '!H20</f>
        <v>328908.26</v>
      </c>
      <c r="I8" s="29">
        <f t="shared" si="0"/>
        <v>48053.63</v>
      </c>
      <c r="J8" s="30">
        <v>64.290000000000006</v>
      </c>
      <c r="K8" s="30">
        <v>12.75</v>
      </c>
    </row>
    <row r="9" spans="1:11">
      <c r="A9" s="8">
        <v>5</v>
      </c>
      <c r="B9" s="51"/>
      <c r="C9" s="8" t="s">
        <v>21</v>
      </c>
      <c r="D9" s="11" t="s">
        <v>17</v>
      </c>
      <c r="E9" s="11">
        <v>18</v>
      </c>
      <c r="F9" s="9">
        <f>'[1]深圳市第二人民医院（五)   '!E24</f>
        <v>373489.01</v>
      </c>
      <c r="G9" s="11">
        <v>8</v>
      </c>
      <c r="H9" s="9">
        <f>'[1]深圳市第二人民医院（五)   '!H24</f>
        <v>181283.7</v>
      </c>
      <c r="I9" s="29">
        <f t="shared" si="0"/>
        <v>192205.31</v>
      </c>
      <c r="J9" s="30">
        <v>44.44</v>
      </c>
      <c r="K9" s="30">
        <v>51.46</v>
      </c>
    </row>
    <row r="10" spans="1:11">
      <c r="A10" s="13"/>
      <c r="B10" s="14"/>
      <c r="C10" s="13" t="s">
        <v>22</v>
      </c>
      <c r="D10" s="15"/>
      <c r="E10" s="15">
        <v>44</v>
      </c>
      <c r="F10" s="16">
        <f t="shared" ref="F10:I10" si="1">SUM(F5:F9)</f>
        <v>1174727.8700000001</v>
      </c>
      <c r="G10" s="15">
        <v>28</v>
      </c>
      <c r="H10" s="16">
        <f t="shared" si="1"/>
        <v>589224.93999999994</v>
      </c>
      <c r="I10" s="31">
        <f t="shared" si="1"/>
        <v>585502.93000000005</v>
      </c>
      <c r="J10" s="32">
        <v>63.64</v>
      </c>
      <c r="K10" s="32">
        <v>49.84</v>
      </c>
    </row>
    <row r="11" spans="1:11">
      <c r="A11" s="8">
        <v>6</v>
      </c>
      <c r="B11" s="50" t="s">
        <v>23</v>
      </c>
      <c r="C11" s="8" t="s">
        <v>24</v>
      </c>
      <c r="D11" s="11" t="s">
        <v>17</v>
      </c>
      <c r="E11" s="11">
        <v>42</v>
      </c>
      <c r="F11" s="9">
        <f>'[1]深圳市罗湖区人民医院（六 )    '!E48</f>
        <v>1175338.55</v>
      </c>
      <c r="G11" s="11">
        <v>40</v>
      </c>
      <c r="H11" s="9">
        <f>'[1]深圳市罗湖区人民医院（六 )    '!H48</f>
        <v>627403.72</v>
      </c>
      <c r="I11" s="29">
        <f t="shared" ref="I11:I18" si="2">F11-H11</f>
        <v>547934.82999999996</v>
      </c>
      <c r="J11" s="32">
        <v>95.24</v>
      </c>
      <c r="K11" s="32">
        <v>46.62</v>
      </c>
    </row>
    <row r="12" spans="1:11">
      <c r="A12" s="8">
        <v>7</v>
      </c>
      <c r="B12" s="50"/>
      <c r="C12" s="8" t="s">
        <v>25</v>
      </c>
      <c r="D12" s="11" t="s">
        <v>17</v>
      </c>
      <c r="E12" s="11">
        <v>8</v>
      </c>
      <c r="F12" s="9">
        <f>'[1]深圳市罗湖区中医院（七）   '!E14</f>
        <v>4658.3599999999997</v>
      </c>
      <c r="G12" s="11">
        <v>7</v>
      </c>
      <c r="H12" s="9">
        <f>'[1]深圳市罗湖区中医院（七）   '!H14</f>
        <v>594.08000000000004</v>
      </c>
      <c r="I12" s="29">
        <f t="shared" si="2"/>
        <v>4064.28</v>
      </c>
      <c r="J12" s="30">
        <v>87.5</v>
      </c>
      <c r="K12" s="30">
        <v>87.25</v>
      </c>
    </row>
    <row r="13" spans="1:11">
      <c r="A13" s="13"/>
      <c r="B13" s="13"/>
      <c r="C13" s="13" t="s">
        <v>22</v>
      </c>
      <c r="D13" s="15"/>
      <c r="E13" s="15">
        <v>50</v>
      </c>
      <c r="F13" s="16">
        <f t="shared" ref="F13:I13" si="3">F11+F12</f>
        <v>1179996.9099999999</v>
      </c>
      <c r="G13" s="15">
        <v>47</v>
      </c>
      <c r="H13" s="16">
        <f t="shared" si="3"/>
        <v>627997.80000000005</v>
      </c>
      <c r="I13" s="31">
        <f t="shared" si="3"/>
        <v>551999.11</v>
      </c>
      <c r="J13" s="32">
        <v>94</v>
      </c>
      <c r="K13" s="32">
        <v>46.78</v>
      </c>
    </row>
    <row r="14" spans="1:11">
      <c r="A14" s="8">
        <v>8</v>
      </c>
      <c r="B14" s="49" t="s">
        <v>26</v>
      </c>
      <c r="C14" s="8" t="s">
        <v>27</v>
      </c>
      <c r="D14" s="11" t="s">
        <v>17</v>
      </c>
      <c r="E14" s="11">
        <v>8</v>
      </c>
      <c r="F14" s="9">
        <f>'[1]宝安区-宝安区中心医院（八)  '!E14</f>
        <v>962351.76</v>
      </c>
      <c r="G14" s="11">
        <v>6</v>
      </c>
      <c r="H14" s="9">
        <f>'[1]宝安区-宝安区中心医院（八)  '!H14</f>
        <v>512214.21</v>
      </c>
      <c r="I14" s="29">
        <f t="shared" si="2"/>
        <v>450137.55</v>
      </c>
      <c r="J14" s="32">
        <v>75</v>
      </c>
      <c r="K14" s="32">
        <v>46.77</v>
      </c>
    </row>
    <row r="15" spans="1:11">
      <c r="A15" s="8">
        <v>9</v>
      </c>
      <c r="B15" s="51"/>
      <c r="C15" s="8" t="s">
        <v>28</v>
      </c>
      <c r="D15" s="11" t="s">
        <v>17</v>
      </c>
      <c r="E15" s="11">
        <v>2</v>
      </c>
      <c r="F15" s="9">
        <f>'[1]宝安区-深圳宝安区中医院（九）'!E8</f>
        <v>7620.09</v>
      </c>
      <c r="G15" s="11">
        <v>2</v>
      </c>
      <c r="H15" s="9">
        <f>'[1]宝安区-深圳宝安区中医院（九）'!H8</f>
        <v>0</v>
      </c>
      <c r="I15" s="29">
        <f t="shared" si="2"/>
        <v>7620.09</v>
      </c>
      <c r="J15" s="30">
        <v>100</v>
      </c>
      <c r="K15" s="30">
        <v>100</v>
      </c>
    </row>
    <row r="16" spans="1:11">
      <c r="A16" s="8">
        <v>10</v>
      </c>
      <c r="B16" s="50"/>
      <c r="C16" s="8" t="s">
        <v>29</v>
      </c>
      <c r="D16" s="11" t="s">
        <v>17</v>
      </c>
      <c r="E16" s="11">
        <v>9</v>
      </c>
      <c r="F16" s="9">
        <f>'[1]深圳市宝安区福永人民医院（十）'!E16</f>
        <v>470159.19</v>
      </c>
      <c r="G16" s="11">
        <v>8</v>
      </c>
      <c r="H16" s="9">
        <f>'[1]深圳市宝安区福永人民医院（十）'!H16</f>
        <v>75272.179999999993</v>
      </c>
      <c r="I16" s="29">
        <f t="shared" si="2"/>
        <v>394887.01</v>
      </c>
      <c r="J16" s="30">
        <v>88.89</v>
      </c>
      <c r="K16" s="30">
        <v>83.99</v>
      </c>
    </row>
    <row r="17" spans="1:11">
      <c r="A17" s="8">
        <v>11</v>
      </c>
      <c r="B17" s="50"/>
      <c r="C17" s="8" t="s">
        <v>30</v>
      </c>
      <c r="D17" s="11" t="s">
        <v>17</v>
      </c>
      <c r="E17" s="11">
        <v>1</v>
      </c>
      <c r="F17" s="9">
        <f>'[1]深圳市宝安区石岩人民医院（十一  )  '!E10</f>
        <v>119978.13</v>
      </c>
      <c r="G17" s="11">
        <v>1</v>
      </c>
      <c r="H17" s="9">
        <v>0</v>
      </c>
      <c r="I17" s="29">
        <f t="shared" si="2"/>
        <v>119978.13</v>
      </c>
      <c r="J17" s="30">
        <v>100</v>
      </c>
      <c r="K17" s="30">
        <v>100</v>
      </c>
    </row>
    <row r="18" spans="1:11">
      <c r="A18" s="8">
        <v>12</v>
      </c>
      <c r="B18" s="50"/>
      <c r="C18" s="8" t="s">
        <v>31</v>
      </c>
      <c r="D18" s="11" t="s">
        <v>17</v>
      </c>
      <c r="E18" s="11">
        <v>16</v>
      </c>
      <c r="F18" s="9">
        <f>'[1]深圳市宝安区松岗人民医院（十二）'!E22</f>
        <v>420755.58</v>
      </c>
      <c r="G18" s="11">
        <v>11</v>
      </c>
      <c r="H18" s="9">
        <f>'[1]深圳市宝安区松岗人民医院（十二）'!H22</f>
        <v>173215.35</v>
      </c>
      <c r="I18" s="29">
        <f t="shared" si="2"/>
        <v>247540.23</v>
      </c>
      <c r="J18" s="30">
        <v>68.75</v>
      </c>
      <c r="K18" s="30">
        <v>58.83</v>
      </c>
    </row>
    <row r="19" spans="1:11">
      <c r="A19" s="13"/>
      <c r="B19" s="13"/>
      <c r="C19" s="13" t="s">
        <v>22</v>
      </c>
      <c r="D19" s="15"/>
      <c r="E19" s="15">
        <v>36</v>
      </c>
      <c r="F19" s="17">
        <f t="shared" ref="F19:I19" si="4">SUM(F14:F18)</f>
        <v>1980864.75</v>
      </c>
      <c r="G19" s="15">
        <v>28</v>
      </c>
      <c r="H19" s="17">
        <f t="shared" si="4"/>
        <v>760701.74</v>
      </c>
      <c r="I19" s="33">
        <f t="shared" si="4"/>
        <v>1220163.01</v>
      </c>
      <c r="J19" s="32">
        <v>77.78</v>
      </c>
      <c r="K19" s="32">
        <v>61.6</v>
      </c>
    </row>
    <row r="20" spans="1:11">
      <c r="A20" s="8">
        <v>13</v>
      </c>
      <c r="B20" s="50" t="s">
        <v>32</v>
      </c>
      <c r="C20" s="8" t="s">
        <v>33</v>
      </c>
      <c r="D20" s="11" t="s">
        <v>17</v>
      </c>
      <c r="E20" s="11">
        <v>11</v>
      </c>
      <c r="F20" s="9">
        <f>'[1]深圳市龙岗区人民医院（十三  )  '!E17</f>
        <v>184634.75</v>
      </c>
      <c r="G20" s="11">
        <v>10</v>
      </c>
      <c r="H20" s="9">
        <f>'[1]深圳市龙岗区人民医院（十三  )  '!H17</f>
        <v>8900.32</v>
      </c>
      <c r="I20" s="29">
        <f t="shared" ref="I20:I26" si="5">F20-H20</f>
        <v>175734.43</v>
      </c>
      <c r="J20" s="30">
        <v>90.91</v>
      </c>
      <c r="K20" s="30">
        <v>95.18</v>
      </c>
    </row>
    <row r="21" spans="1:11">
      <c r="A21" s="8">
        <v>14</v>
      </c>
      <c r="B21" s="50"/>
      <c r="C21" s="8" t="s">
        <v>34</v>
      </c>
      <c r="D21" s="11" t="s">
        <v>17</v>
      </c>
      <c r="E21" s="11">
        <v>5</v>
      </c>
      <c r="F21" s="9">
        <f>'[1]深圳市龙岗区中医院（十四  ) '!E11</f>
        <v>15817.4</v>
      </c>
      <c r="G21" s="11">
        <v>5</v>
      </c>
      <c r="H21" s="9">
        <f>'[1]深圳市龙岗区中医院（十四  ) '!H11</f>
        <v>0</v>
      </c>
      <c r="I21" s="29">
        <f t="shared" si="5"/>
        <v>15817.4</v>
      </c>
      <c r="J21" s="30">
        <v>100</v>
      </c>
      <c r="K21" s="30">
        <v>100</v>
      </c>
    </row>
    <row r="22" spans="1:11">
      <c r="A22" s="8">
        <v>15</v>
      </c>
      <c r="B22" s="50"/>
      <c r="C22" s="8" t="s">
        <v>35</v>
      </c>
      <c r="D22" s="11" t="s">
        <v>17</v>
      </c>
      <c r="E22" s="11">
        <v>17</v>
      </c>
      <c r="F22" s="9">
        <f>'[1]深圳市龙岗中心医院（十五  ) '!E23</f>
        <v>190281.16</v>
      </c>
      <c r="G22" s="11">
        <v>16</v>
      </c>
      <c r="H22" s="9">
        <f>'[1]深圳市龙岗中心医院（十五  ) '!H23</f>
        <v>4073.75</v>
      </c>
      <c r="I22" s="29">
        <f t="shared" si="5"/>
        <v>186207.41</v>
      </c>
      <c r="J22" s="30">
        <v>94.12</v>
      </c>
      <c r="K22" s="30">
        <v>97.86</v>
      </c>
    </row>
    <row r="23" spans="1:11">
      <c r="A23" s="8">
        <v>16</v>
      </c>
      <c r="B23" s="50"/>
      <c r="C23" s="8" t="s">
        <v>36</v>
      </c>
      <c r="D23" s="11" t="s">
        <v>17</v>
      </c>
      <c r="E23" s="11">
        <v>25</v>
      </c>
      <c r="F23" s="9">
        <f>'[1]深圳市龙岗区第二人民医院（十六  ) '!E31</f>
        <v>74840.800000000003</v>
      </c>
      <c r="G23" s="11">
        <v>24</v>
      </c>
      <c r="H23" s="9">
        <f>'[1]深圳市龙岗区第二人民医院（十六  ) '!H31</f>
        <v>25609.15</v>
      </c>
      <c r="I23" s="29">
        <f t="shared" si="5"/>
        <v>49231.65</v>
      </c>
      <c r="J23" s="30">
        <v>96</v>
      </c>
      <c r="K23" s="30">
        <v>65.78</v>
      </c>
    </row>
    <row r="24" spans="1:11">
      <c r="A24" s="8">
        <v>17</v>
      </c>
      <c r="B24" s="50"/>
      <c r="C24" s="8" t="s">
        <v>37</v>
      </c>
      <c r="D24" s="11" t="s">
        <v>17</v>
      </c>
      <c r="E24" s="11">
        <v>18</v>
      </c>
      <c r="F24" s="9">
        <f>'[1]深圳市龙岗区第三人民医院（十七 )  '!E24</f>
        <v>23392.99</v>
      </c>
      <c r="G24" s="11">
        <v>18</v>
      </c>
      <c r="H24" s="9">
        <f>'[1]深圳市龙岗区第三人民医院（十七 )  '!H24</f>
        <v>0</v>
      </c>
      <c r="I24" s="29">
        <f t="shared" si="5"/>
        <v>23392.99</v>
      </c>
      <c r="J24" s="30">
        <v>100</v>
      </c>
      <c r="K24" s="30">
        <v>100</v>
      </c>
    </row>
    <row r="25" spans="1:11">
      <c r="A25" s="8">
        <v>18</v>
      </c>
      <c r="B25" s="50"/>
      <c r="C25" s="8" t="s">
        <v>38</v>
      </c>
      <c r="D25" s="11" t="s">
        <v>17</v>
      </c>
      <c r="E25" s="11">
        <v>4</v>
      </c>
      <c r="F25" s="9">
        <f>'[1]深圳市龙岗区第四人民医院（十八 )  '!E10</f>
        <v>5243.84</v>
      </c>
      <c r="G25" s="11">
        <v>4</v>
      </c>
      <c r="H25" s="9">
        <f>'[1]深圳市龙岗区第四人民医院（十八 )  '!H10</f>
        <v>0</v>
      </c>
      <c r="I25" s="29">
        <f t="shared" si="5"/>
        <v>5243.84</v>
      </c>
      <c r="J25" s="30">
        <v>100</v>
      </c>
      <c r="K25" s="30">
        <v>100</v>
      </c>
    </row>
    <row r="26" spans="1:11">
      <c r="A26" s="6">
        <v>19</v>
      </c>
      <c r="B26" s="50"/>
      <c r="C26" s="8" t="s">
        <v>39</v>
      </c>
      <c r="D26" s="11" t="s">
        <v>17</v>
      </c>
      <c r="E26" s="11">
        <v>25</v>
      </c>
      <c r="F26" s="9">
        <f>'[1]深圳市龙岗区第五人民医院（十九 )  '!E31</f>
        <v>34542.400000000001</v>
      </c>
      <c r="G26" s="11">
        <v>25</v>
      </c>
      <c r="H26" s="9">
        <f>'[1]深圳市龙岗区第五人民医院（十九 )  '!H31</f>
        <v>0</v>
      </c>
      <c r="I26" s="29">
        <f t="shared" si="5"/>
        <v>34542.400000000001</v>
      </c>
      <c r="J26" s="30">
        <v>100</v>
      </c>
      <c r="K26" s="30">
        <v>100</v>
      </c>
    </row>
    <row r="27" spans="1:11">
      <c r="A27" s="13"/>
      <c r="B27" s="13"/>
      <c r="C27" s="13" t="s">
        <v>22</v>
      </c>
      <c r="D27" s="15"/>
      <c r="E27" s="15">
        <v>105</v>
      </c>
      <c r="F27" s="17">
        <f t="shared" ref="F27:I27" si="6">SUM(F20:F26)</f>
        <v>528753.34</v>
      </c>
      <c r="G27" s="15">
        <v>102</v>
      </c>
      <c r="H27" s="17">
        <f t="shared" si="6"/>
        <v>38583.22</v>
      </c>
      <c r="I27" s="33">
        <f t="shared" si="6"/>
        <v>490170.12</v>
      </c>
      <c r="J27" s="32">
        <v>97.14</v>
      </c>
      <c r="K27" s="32">
        <v>92.7</v>
      </c>
    </row>
    <row r="28" spans="1:11">
      <c r="A28" s="8">
        <v>20</v>
      </c>
      <c r="B28" s="6" t="s">
        <v>40</v>
      </c>
      <c r="C28" s="8" t="s">
        <v>41</v>
      </c>
      <c r="D28" s="11" t="s">
        <v>17</v>
      </c>
      <c r="E28" s="11">
        <v>4</v>
      </c>
      <c r="F28" s="9">
        <f>'[1]盐田区-深圳市盐田区人民医院（二十）'!E10</f>
        <v>512481.15</v>
      </c>
      <c r="G28" s="11">
        <v>2</v>
      </c>
      <c r="H28" s="9">
        <f>'[1]盐田区-深圳市盐田区人民医院（二十）'!H10</f>
        <v>271422.27</v>
      </c>
      <c r="I28" s="29">
        <f t="shared" ref="I28:I39" si="7">F28-H28</f>
        <v>241058.88</v>
      </c>
      <c r="J28" s="34">
        <v>50</v>
      </c>
      <c r="K28" s="34">
        <v>47.04</v>
      </c>
    </row>
    <row r="29" spans="1:11">
      <c r="A29" s="13">
        <v>47.04</v>
      </c>
      <c r="B29" s="18"/>
      <c r="C29" s="13" t="s">
        <v>22</v>
      </c>
      <c r="D29" s="15"/>
      <c r="E29" s="15">
        <v>4</v>
      </c>
      <c r="F29" s="17">
        <f t="shared" ref="F29:I29" si="8">F28</f>
        <v>512481.15</v>
      </c>
      <c r="G29" s="15">
        <v>2</v>
      </c>
      <c r="H29" s="17">
        <f t="shared" si="8"/>
        <v>271422.27</v>
      </c>
      <c r="I29" s="33">
        <f t="shared" si="8"/>
        <v>241058.88</v>
      </c>
      <c r="J29" s="35">
        <v>50</v>
      </c>
      <c r="K29" s="35">
        <v>47.04</v>
      </c>
    </row>
    <row r="30" spans="1:11">
      <c r="A30" s="8">
        <v>21</v>
      </c>
      <c r="B30" s="8" t="s">
        <v>42</v>
      </c>
      <c r="C30" s="8" t="s">
        <v>43</v>
      </c>
      <c r="D30" s="11" t="s">
        <v>17</v>
      </c>
      <c r="E30" s="11">
        <v>1</v>
      </c>
      <c r="F30" s="9">
        <f>'[1]大鹏新区葵涌人民医院（二十一）'!E7</f>
        <v>51915.199999999997</v>
      </c>
      <c r="G30" s="11">
        <v>0</v>
      </c>
      <c r="H30" s="9">
        <f>'[1]大鹏新区葵涌人民医院（二十一）'!H7</f>
        <v>51915.199999999997</v>
      </c>
      <c r="I30" s="29">
        <f>H30-F30</f>
        <v>0</v>
      </c>
      <c r="J30" s="30">
        <v>0</v>
      </c>
      <c r="K30" s="30">
        <v>0</v>
      </c>
    </row>
    <row r="31" spans="1:11">
      <c r="A31" s="8"/>
      <c r="B31" s="12"/>
      <c r="C31" s="13" t="s">
        <v>22</v>
      </c>
      <c r="D31" s="11"/>
      <c r="E31" s="11">
        <v>1</v>
      </c>
      <c r="F31" s="17">
        <f t="shared" ref="F31:I31" si="9">SUM(F30:F30)</f>
        <v>51915.199999999997</v>
      </c>
      <c r="G31" s="11">
        <v>0</v>
      </c>
      <c r="H31" s="17">
        <f t="shared" si="9"/>
        <v>51915.199999999997</v>
      </c>
      <c r="I31" s="33">
        <f t="shared" si="9"/>
        <v>0</v>
      </c>
      <c r="J31" s="32">
        <v>0</v>
      </c>
      <c r="K31" s="32">
        <v>0</v>
      </c>
    </row>
    <row r="32" spans="1:11">
      <c r="A32" s="19">
        <v>22</v>
      </c>
      <c r="B32" s="52" t="s">
        <v>44</v>
      </c>
      <c r="C32" s="20" t="s">
        <v>45</v>
      </c>
      <c r="D32" s="11" t="s">
        <v>17</v>
      </c>
      <c r="E32" s="11">
        <v>4</v>
      </c>
      <c r="F32" s="9">
        <f>'[1]深圳流花医院（二十二  ) '!E10</f>
        <v>2429.6999999999998</v>
      </c>
      <c r="G32" s="11">
        <v>4</v>
      </c>
      <c r="H32" s="9">
        <f>'[1]深圳流花医院（二十二  ) '!H10</f>
        <v>0</v>
      </c>
      <c r="I32" s="29">
        <f t="shared" si="7"/>
        <v>2429.6999999999998</v>
      </c>
      <c r="J32" s="30">
        <v>100</v>
      </c>
      <c r="K32" s="30">
        <v>100</v>
      </c>
    </row>
    <row r="33" spans="1:11">
      <c r="A33" s="21">
        <v>23</v>
      </c>
      <c r="B33" s="52"/>
      <c r="C33" s="20" t="s">
        <v>46</v>
      </c>
      <c r="D33" s="11" t="s">
        <v>17</v>
      </c>
      <c r="E33" s="11">
        <v>2</v>
      </c>
      <c r="F33" s="9">
        <f>'[1]深圳宝田医院（二十三  )'!E10</f>
        <v>4564.2299999999996</v>
      </c>
      <c r="G33" s="11">
        <v>1</v>
      </c>
      <c r="H33" s="9">
        <f>'[1]深圳宝田医院（二十三  )'!H10</f>
        <v>2124.5</v>
      </c>
      <c r="I33" s="29">
        <f t="shared" si="7"/>
        <v>2439.73</v>
      </c>
      <c r="J33" s="30">
        <v>50</v>
      </c>
      <c r="K33" s="30">
        <v>53.45</v>
      </c>
    </row>
    <row r="34" spans="1:11">
      <c r="A34" s="21">
        <v>35</v>
      </c>
      <c r="B34" s="52"/>
      <c r="C34" s="20" t="s">
        <v>47</v>
      </c>
      <c r="D34" s="11" t="s">
        <v>17</v>
      </c>
      <c r="E34" s="11">
        <v>37</v>
      </c>
      <c r="F34" s="9">
        <f>'[1]深圳恒生医院（二十四）'!E43</f>
        <v>346807.28</v>
      </c>
      <c r="G34" s="11">
        <v>35</v>
      </c>
      <c r="H34" s="9">
        <f>'[1]深圳恒生医院（二十四）'!H43</f>
        <v>154586</v>
      </c>
      <c r="I34" s="29">
        <f t="shared" si="7"/>
        <v>192221.28</v>
      </c>
      <c r="J34" s="30">
        <v>94.59</v>
      </c>
      <c r="K34" s="30">
        <v>55.43</v>
      </c>
    </row>
    <row r="35" spans="1:11">
      <c r="A35" s="21">
        <v>25</v>
      </c>
      <c r="B35" s="52"/>
      <c r="C35" s="20" t="s">
        <v>48</v>
      </c>
      <c r="D35" s="11" t="s">
        <v>17</v>
      </c>
      <c r="E35" s="11">
        <v>2</v>
      </c>
      <c r="F35" s="9">
        <f>'[1]深圳健安医院（二十五  ) '!E10</f>
        <v>19288.32</v>
      </c>
      <c r="G35" s="11">
        <v>2</v>
      </c>
      <c r="H35" s="9">
        <f>'[1]深圳健安医院（二十五  ) '!H10</f>
        <v>0</v>
      </c>
      <c r="I35" s="29">
        <f t="shared" si="7"/>
        <v>19288.32</v>
      </c>
      <c r="J35" s="30">
        <v>100</v>
      </c>
      <c r="K35" s="30">
        <v>100</v>
      </c>
    </row>
    <row r="36" spans="1:11">
      <c r="A36" s="21">
        <v>26</v>
      </c>
      <c r="B36" s="52"/>
      <c r="C36" s="20" t="s">
        <v>49</v>
      </c>
      <c r="D36" s="11" t="s">
        <v>17</v>
      </c>
      <c r="E36" s="11">
        <v>6</v>
      </c>
      <c r="F36" s="9">
        <f>'[1]深圳龙安医院（二十六  ) '!E12</f>
        <v>4822.92</v>
      </c>
      <c r="G36" s="11">
        <v>4</v>
      </c>
      <c r="H36" s="9">
        <f>'[1]深圳龙安医院（二十六  ) '!H12</f>
        <v>1814.07</v>
      </c>
      <c r="I36" s="29">
        <f t="shared" si="7"/>
        <v>3008.85</v>
      </c>
      <c r="J36" s="30">
        <v>66.67</v>
      </c>
      <c r="K36" s="30">
        <v>62.39</v>
      </c>
    </row>
    <row r="37" spans="1:11">
      <c r="A37" s="21">
        <v>27</v>
      </c>
      <c r="B37" s="52"/>
      <c r="C37" s="20" t="s">
        <v>50</v>
      </c>
      <c r="D37" s="11" t="s">
        <v>17</v>
      </c>
      <c r="E37" s="11">
        <v>1</v>
      </c>
      <c r="F37" s="9">
        <f>'[1]深圳龙翔医院（二十七  )  '!E12</f>
        <v>5226.55</v>
      </c>
      <c r="G37" s="11">
        <v>0</v>
      </c>
      <c r="H37" s="9">
        <f>'[1]深圳龙翔医院（二十七  )  '!H12</f>
        <v>5226.55</v>
      </c>
      <c r="I37" s="29">
        <f t="shared" si="7"/>
        <v>0</v>
      </c>
      <c r="J37" s="30">
        <v>0</v>
      </c>
      <c r="K37" s="30">
        <v>0</v>
      </c>
    </row>
    <row r="38" spans="1:11">
      <c r="A38" s="21">
        <v>28</v>
      </c>
      <c r="B38" s="52"/>
      <c r="C38" s="20" t="s">
        <v>51</v>
      </c>
      <c r="D38" s="11" t="s">
        <v>17</v>
      </c>
      <c r="E38" s="11">
        <v>2</v>
      </c>
      <c r="F38" s="9">
        <f>'[1]深圳万丰医院（二十八）'!E10</f>
        <v>4819.91</v>
      </c>
      <c r="G38" s="11">
        <v>1</v>
      </c>
      <c r="H38" s="9">
        <f>'[1]深圳万丰医院（二十八）'!H10</f>
        <v>1785</v>
      </c>
      <c r="I38" s="29">
        <f t="shared" si="7"/>
        <v>3034.91</v>
      </c>
      <c r="J38" s="30">
        <v>50</v>
      </c>
      <c r="K38" s="30">
        <v>62.97</v>
      </c>
    </row>
    <row r="39" spans="1:11">
      <c r="A39" s="21">
        <v>29</v>
      </c>
      <c r="B39" s="52"/>
      <c r="C39" s="20" t="s">
        <v>52</v>
      </c>
      <c r="D39" s="11" t="s">
        <v>17</v>
      </c>
      <c r="E39" s="11">
        <v>1</v>
      </c>
      <c r="F39" s="9">
        <f>'[1]深圳罗岗医院（二十九  )  '!E12</f>
        <v>28265.81</v>
      </c>
      <c r="G39" s="11">
        <v>0</v>
      </c>
      <c r="H39" s="9">
        <f>'[1]深圳罗岗医院（二十九  )  '!H12</f>
        <v>28265.81</v>
      </c>
      <c r="I39" s="29">
        <f t="shared" si="7"/>
        <v>0</v>
      </c>
      <c r="J39" s="30">
        <v>0</v>
      </c>
      <c r="K39" s="30">
        <v>0</v>
      </c>
    </row>
    <row r="40" spans="1:11">
      <c r="A40" s="22"/>
      <c r="B40" s="23"/>
      <c r="C40" s="13" t="s">
        <v>22</v>
      </c>
      <c r="D40" s="24"/>
      <c r="E40" s="24">
        <v>55</v>
      </c>
      <c r="F40" s="17">
        <f t="shared" ref="F40:I40" si="10">SUM(F32:F39)</f>
        <v>416224.72</v>
      </c>
      <c r="G40" s="24">
        <v>47</v>
      </c>
      <c r="H40" s="17">
        <f t="shared" si="10"/>
        <v>193801.93</v>
      </c>
      <c r="I40" s="33">
        <f t="shared" si="10"/>
        <v>222422.79</v>
      </c>
      <c r="J40" s="32">
        <v>85.45</v>
      </c>
      <c r="K40" s="32">
        <v>53.44</v>
      </c>
    </row>
    <row r="41" spans="1:11">
      <c r="A41" s="43" t="s">
        <v>53</v>
      </c>
      <c r="B41" s="44"/>
      <c r="C41" s="44"/>
      <c r="D41" s="45"/>
      <c r="E41" s="25">
        <v>295</v>
      </c>
      <c r="F41" s="17">
        <f t="shared" ref="F41:I41" si="11">F10+F13+F19+F27+F29+F31+F40</f>
        <v>5844963.9400000004</v>
      </c>
      <c r="G41" s="25">
        <v>254</v>
      </c>
      <c r="H41" s="17">
        <f t="shared" si="11"/>
        <v>2533647.1</v>
      </c>
      <c r="I41" s="33">
        <f t="shared" si="11"/>
        <v>3311316.84</v>
      </c>
      <c r="J41" s="32">
        <v>86.1</v>
      </c>
      <c r="K41" s="32">
        <v>56.65</v>
      </c>
    </row>
  </sheetData>
  <mergeCells count="12">
    <mergeCell ref="A2:K2"/>
    <mergeCell ref="D3:F3"/>
    <mergeCell ref="H3:K3"/>
    <mergeCell ref="A41:D41"/>
    <mergeCell ref="A3:A4"/>
    <mergeCell ref="B3:B4"/>
    <mergeCell ref="B5:B9"/>
    <mergeCell ref="B11:B12"/>
    <mergeCell ref="B14:B18"/>
    <mergeCell ref="B20:B26"/>
    <mergeCell ref="B32:B39"/>
    <mergeCell ref="C3:C4"/>
  </mergeCells>
  <phoneticPr fontId="13" type="noConversion"/>
  <pageMargins left="0.69930555555555596" right="3.8888888888888903E-2" top="0.15625" bottom="0.235416666666667" header="0.3" footer="0.11805555555555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3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3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韩冰梅</cp:lastModifiedBy>
  <dcterms:created xsi:type="dcterms:W3CDTF">2006-09-13T11:21:00Z</dcterms:created>
  <dcterms:modified xsi:type="dcterms:W3CDTF">2017-11-13T07:42:00Z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2052-10.8.0.5918</vt:lpwstr>
  </property>
</Properties>
</file>